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22" documentId="8_{7B556049-62D3-4866-92C9-0C3E35EEED1A}" xr6:coauthVersionLast="47" xr6:coauthVersionMax="47" xr10:uidLastSave="{C0FCCEC1-6939-4F43-850F-AD1350839964}"/>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<sst xmlns="http://schemas.openxmlformats.org/spreadsheetml/2006/main" count="571" uniqueCount="292">
  <si>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</si>
  <si>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</si>
  <si>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</si>
  <si>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</si>
  <si>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</si>
  <si>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</si>
  <si>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</si>
  <si>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</si>
  <si>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</si>
  <si>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</si>
  <si>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</si>
  <si>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</si>
  <si>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</si>
  <si>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</si>
  <si>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</si>
  <si>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</si>
  <si>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</si>
  <si>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</si>
  <si>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</si>
  <si>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</si>
  <si>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</si>
  <si>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</si>
  <si>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</si>
  <si>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</si>
  <si>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</si>
  <si>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</si>
  <si>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</si>
  <si>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</si>
  <si>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</si>
  <si>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</si>
  <si>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</si>
  <si>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</si>
  <si>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</si>
  <si>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</si>
  <si>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</si>
  <si>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</si>
  <si>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</si>
  <si>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</si>
  <si>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</si>
  <si>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</si>
  <si>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</si>
  <si>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</si>
  <si>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</si>
  <si>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</si>
  <si>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</si>
  <si>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</si>
  <si>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</si>
  <si>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</si>
  <si>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</si>
  <si>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</si>
  <si>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</si>
  <si>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</si>
  <si>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</si>
  <si>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</si>
  <si>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</si>
  <si>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</si>
  <si>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</si>
  <si>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</si>
  <si>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</si>
  <si>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</si>
  <si>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</si>
  <si>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</si>
  <si>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</si>
  <si>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</si>
  <si>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</si>
  <si>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</si>
  <si>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</si>
  <si>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</si>
  <si>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</si>
  <si>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</si>
  <si>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</si>
  <si>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</si>
  <si>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</si>
  <si>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</si>
  <si>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</si>
  <si>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</si>
  <si>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</si>
  <si>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</si>
  <si>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</si>
  <si>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</si>
  <si>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</si>
  <si>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</si>
  <si>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</si>
  <si>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</si>
  <si>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</si>
  <si>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</si>
  <si>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</si>
  <si>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</si>
  <si>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</si>
  <si>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</si>
  <si>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</si>
  <si>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</si>
  <si>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</si>
  <si>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</si>
  <si>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</si>
  <si>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</si>
  <si>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</si>
  <si>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</si>
  <si>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</si>
  <si>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</si>
  <si>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</si>
  <si>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</si>
  <si>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</si>
  <si>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</si>
  <si>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</si>
  <si>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</si>
  <si>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</si>
  <si>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</si>
  <si>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</si>
  <si>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</si>
  <si>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</si>
  <si>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</si>
  <si>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</si>
  <si>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</si>
  <si>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</si>
  <si>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</si>
  <si>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</si>
  <si>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</si>
  <si>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</si>
  <si>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</si>
  <si>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</si>
  <si>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</si>
  <si>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</si>
  <si>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</si>
  <si>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</si>
  <si>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</si>
  <si>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</si>
  <si>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</si>
  <si>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</si>
  <si>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</si>
  <si>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</si>
  <si>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</si>
  <si>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</si>
  <si>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</si>
  <si>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</si>
  <si>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</si>
  <si>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</si>
  <si>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</si>
  <si>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</si>
  <si>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</si>
  <si>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</si>
  <si>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</si>
  <si>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</si>
  <si>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</si>
  <si>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</si>
  <si>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</si>
  <si>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</si>
  <si>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</si>
  <si>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</si>
  <si>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</si>
  <si>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</si>
  <si>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</si>
  <si>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</si>
  <si>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</si>
  <si>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</si>
  <si>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</si>
  <si>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</si>
  <si>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</si>
  <si>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</si>
  <si>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</si>
  <si>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</si>
  <si>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</si>
  <si>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</si>
  <si>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</si>
  <si>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</si>
  <si>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</si>
  <si>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</si>
  <si>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</si>
  <si>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</si>
  <si>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</si>
  <si>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</si>
  <si>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</si>
  <si>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</si>
  <si>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</si>
  <si>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</si>
  <si>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</si>
  <si>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</si>
  <si>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</si>
  <si>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</si>
  <si>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</si>
  <si>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</si>
  <si>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</si>
  <si>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</si>
  <si>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</si>
  <si>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</si>
  <si>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</si>
  <si>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</si>
  <si>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</si>
  <si>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</si>
  <si>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</si>
  <si>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</si>
  <si>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</si>
  <si>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</si>
  <si>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</si>
  <si>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</si>
  <si>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</si>
  <si>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</si>
  <si>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</si>
  <si>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</si>
  <si>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</si>
  <si>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</si>
  <si>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</si>
  <si>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</si>
  <si>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</si>
  <si>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</si>
  <si>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</si>
  <si>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</si>
  <si>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</si>
  <si>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</si>
  <si>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</si>
  <si>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</si>
  <si>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</si>
  <si>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</si>
  <si>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</si>
  <si>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</si>
  <si>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</si>
  <si>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</si>
  <si>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</si>
  <si>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</si>
  <si>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</si>
  <si>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</si>
  <si>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</si>
  <si>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</si>
  <si>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</si>
  <si>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</si>
  <si>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</si>
  <si>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</si>
  <si>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</si>
  <si>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</si>
  <si>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</si>
  <si>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</si>
  <si>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</si>
  <si>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</si>
  <si>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</si>
  <si>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</si>
  <si>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</si>
  <si>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</si>
  <si>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</si>
  <si>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</si>
  <si>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</si>
  <si>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</si>
  <si>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</si>
  <si>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</si>
  <si>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</si>
  <si>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</si>
  <si>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</si>
  <si>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</si>
  <si>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</si>
  <si>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</si>
  <si>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</si>
  <si>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</si>
  <si>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</si>
  <si>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</si>
  <si>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</si>
  <si>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</si>
  <si>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</si>
  <si>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</si>
  <si>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</si>
  <si>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</si>
  <si>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</si>
  <si>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</si>
  <si>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</si>
  <si>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</si>
  <si>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</si>
  <si>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</si>
  <si>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</si>
  <si>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</si>
  <si>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</si>
  <si>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</si>
  <si>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</si>
  <si>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</si>
  <si>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</si>
  <si>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</si>
  <si>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</si>
  <si>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</si>
  <si>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</si>
  <si>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</si>
  <si>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</si>
  <si>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</si>
  <si>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</si>
  <si>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</si>
  <si>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</si>
  <si>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</si>
  <si>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PE 42,47 en PP 32,78</t>
  </si>
  <si>
    <t>PE en PP zijn meest gebruikte materialen, ze hebben ieder een eigen LHV waarde. Gegeven in de bepalingsmethode.</t>
  </si>
  <si>
    <t>EPD van TEPPFA, https://bureauleiding.nl/wp-content/uploads/v1wiki/4413/epd-polypropylene-(pp)-smooth-walled-monolayer-sewer-pipe-system.pdf</t>
  </si>
  <si>
    <t>0251-sto&amp;Stort PE (o.b.v. Waste polyethylene {Europe without Switzerland}| treatment of waste polyethylene, sanitary landfill | Cut-off, U), ook elastomeren als epdm</t>
  </si>
  <si>
    <t>0311-avC&amp;Verbranden PE (42,47 MJ/kg) (o.b.v. Waste polyethylene {RoW}| treatment of waste polyethylene, municipal incineration | Cut-off, U)</t>
  </si>
  <si>
    <t>Voor PP is een eigen proces (0310). Afhankelijk van product de juiste kiezen</t>
  </si>
  <si>
    <t>PE/PP, leidingen warm en koud water</t>
  </si>
  <si>
    <t>B&amp;U</t>
  </si>
  <si>
    <t>PE/Alu/PE composiet waterleidingen B&amp;U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</si>
</sst>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80</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F8" sqref="F8"/>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57</v>
      </c>
      <c r="G8" s="3" t="s">
        <v>3</v>
      </c>
      <c r="H8" s="2" t="s">
        <v>9</v>
      </c>
      <c r="I8" s="3"/>
    </row>
    <row r="9" spans="2:25" ht="10.5" thickTop="1">
      <c r="D9" s="3"/>
      <c r="E9" s="3" t="s">
        <v>10</v>
      </c>
      <c r="F9" s="2" t="s">
        <v>289</v>
      </c>
      <c r="G9" s="3" t="s">
        <v>3</v>
      </c>
      <c r="H9" s="2" t="s">
        <v>9</v>
      </c>
      <c r="I9" s="3"/>
    </row>
    <row r="10" spans="2:25">
      <c r="D10" s="3"/>
      <c r="E10" s="3" t="s">
        <v>11</v>
      </c>
      <c r="F10" s="81" t="s">
        <v>291</v>
      </c>
      <c r="G10" s="3" t="s">
        <v>3</v>
      </c>
      <c r="H10" s="2" t="s">
        <v>9</v>
      </c>
      <c r="I10" s="3"/>
    </row>
    <row r="11" spans="2:25">
      <c r="D11" s="3"/>
      <c r="E11" s="3" t="s">
        <v>12</v>
      </c>
      <c r="F11" s="67" t="str">
        <f>'SP 1 Verdeling EOL'!G46</f>
        <v>B&amp;U</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0.85</v>
      </c>
      <c r="G15" s="3" t="s">
        <v>17</v>
      </c>
      <c r="H15" s="67" t="str">
        <f>'SP 1 Verdeling EOL'!H53</f>
        <v>EPD van TEPPFA, https://bureauleiding.nl/wp-content/uploads/v1wiki/4413/epd-polypropylene-(pp)-smooth-walled-monolayer-sewer-pipe-system.pdf</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v>
      </c>
      <c r="G18" s="3" t="s">
        <v>17</v>
      </c>
      <c r="H18" s="2" t="s">
        <v>22</v>
      </c>
      <c r="I18" s="9" t="s">
        <v>23</v>
      </c>
    </row>
    <row r="19" spans="4:9">
      <c r="E19" s="3" t="s">
        <v>25</v>
      </c>
      <c r="F19" s="75">
        <f>'SP 2 EOL efficientie '!E34</f>
        <v>0.15</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f>'SP 4 recycling'!E7</f>
        <v>0</v>
      </c>
      <c r="G27" s="3" t="s">
        <v>29</v>
      </c>
      <c r="H27" s="69" t="str">
        <f>'SP 4 recycling'!F7</f>
        <v xml:space="preserve"> </v>
      </c>
      <c r="I27" s="9" t="s">
        <v>37</v>
      </c>
    </row>
    <row r="28" spans="4:9" ht="10.5" thickTop="1">
      <c r="D28" s="3"/>
      <c r="E28" s="3" t="s">
        <v>38</v>
      </c>
      <c r="F28" s="67">
        <f>'SP 4 recycling'!E8</f>
        <v>0</v>
      </c>
      <c r="G28" s="3" t="s">
        <v>29</v>
      </c>
      <c r="H28" s="69" t="str">
        <f>'SP 4 recycling'!F8</f>
        <v xml:space="preserve"> </v>
      </c>
      <c r="I28" s="9" t="s">
        <v>37</v>
      </c>
    </row>
    <row r="29" spans="4:9">
      <c r="D29" s="3"/>
      <c r="E29" s="3" t="s">
        <v>39</v>
      </c>
      <c r="F29" s="67">
        <f>'SP 4 recycling'!D18</f>
        <v>0</v>
      </c>
      <c r="G29" s="3" t="s">
        <v>29</v>
      </c>
      <c r="H29" s="69">
        <f>'SP 4 recycling'!F18</f>
        <v>0</v>
      </c>
      <c r="I29" s="9" t="s">
        <v>37</v>
      </c>
    </row>
    <row r="30" spans="4:9">
      <c r="D30" s="3"/>
      <c r="E30" s="3" t="s">
        <v>40</v>
      </c>
      <c r="F30" s="69">
        <f>'SP 4 recycling'!E37</f>
        <v>0</v>
      </c>
      <c r="G30" s="3" t="s">
        <v>17</v>
      </c>
      <c r="H30" s="69" t="s">
        <v>282</v>
      </c>
      <c r="I30" s="9" t="s">
        <v>37</v>
      </c>
    </row>
    <row r="31" spans="4:9">
      <c r="D31" s="3"/>
      <c r="E31" s="3"/>
      <c r="F31" s="3"/>
      <c r="G31" s="3"/>
      <c r="H31" s="79"/>
      <c r="I31" s="3"/>
    </row>
    <row r="32" spans="4:9" ht="11" thickBot="1">
      <c r="D32" s="5" t="s">
        <v>41</v>
      </c>
      <c r="E32" s="3" t="s">
        <v>42</v>
      </c>
      <c r="F32" s="71" t="str">
        <f>'SP 5 AVI'!E15</f>
        <v>PE 42,47 en PP 32,78</v>
      </c>
      <c r="G32" s="3" t="s">
        <v>43</v>
      </c>
      <c r="H32" s="72" t="str">
        <f>'SP 5 AVI'!$F$15</f>
        <v>PE en PP zijn meest gebruikte materialen, ze hebben ieder een eigen LHV waarde. Gegeven in de bepalingsmethode.</v>
      </c>
      <c r="I32" s="9" t="s">
        <v>44</v>
      </c>
    </row>
    <row r="33" spans="4:9" ht="10.5" thickTop="1">
      <c r="E33" s="3" t="s">
        <v>45</v>
      </c>
      <c r="F33" s="71" t="str">
        <f>'SP 5 AVI'!D18</f>
        <v>0311-avC&amp;Verbranden PE (42,47 MJ/kg) (o.b.v. Waste polyethylene {RoW}| treatment of waste polyethylene, municipal incineration | Cut-off, U)</v>
      </c>
      <c r="G33" s="3" t="s">
        <v>29</v>
      </c>
      <c r="H33" s="72" t="str">
        <f>'SP 5 AVI'!$F$18</f>
        <v>Voor PP is een eigen proces (0310). Afhankelijk van product de juiste kiezen</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286</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91</v>
      </c>
      <c r="F79" s="87"/>
      <c r="G79" s="87"/>
      <c r="H79" s="87"/>
      <c r="I79" s="87"/>
      <c r="J79" s="87"/>
      <c r="K79" s="87"/>
      <c r="L79" s="87"/>
      <c r="M79" s="87"/>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E79" sqref="E79:M79"/>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c r="F79" s="87"/>
      <c r="G79" s="87"/>
      <c r="H79" s="87"/>
      <c r="I79" s="87"/>
      <c r="J79" s="87"/>
      <c r="K79" s="87"/>
      <c r="L79" s="87"/>
      <c r="M79" s="87"/>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E37" sqref="E37:H40"/>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9" t="s">
        <v>96</v>
      </c>
      <c r="F8" s="89"/>
      <c r="G8" s="89"/>
      <c r="H8" s="89"/>
      <c r="K8" s="27" t="s">
        <v>97</v>
      </c>
    </row>
    <row r="9" spans="2:24">
      <c r="E9" s="89"/>
      <c r="F9" s="89"/>
      <c r="G9" s="89"/>
      <c r="H9" s="89"/>
    </row>
    <row r="10" spans="2:24">
      <c r="E10" s="89"/>
      <c r="F10" s="89"/>
      <c r="G10" s="89"/>
      <c r="H10" s="89"/>
    </row>
    <row r="11" spans="2:24">
      <c r="E11" s="89"/>
      <c r="F11" s="89"/>
      <c r="G11" s="89"/>
      <c r="H11" s="89"/>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9"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9"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9"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290</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ht="30">
      <c r="E53" s="35" t="s">
        <v>105</v>
      </c>
      <c r="F53" s="40">
        <v>0.85</v>
      </c>
      <c r="G53" s="23"/>
      <c r="H53" s="23" t="s">
        <v>285</v>
      </c>
    </row>
    <row r="54" spans="5:8">
      <c r="E54" s="35" t="s">
        <v>27</v>
      </c>
      <c r="F54" s="40">
        <v>0</v>
      </c>
      <c r="G54" s="23"/>
      <c r="H54" s="23"/>
    </row>
    <row r="55" spans="5:8">
      <c r="E55" s="35" t="s">
        <v>92</v>
      </c>
      <c r="F55" s="40">
        <v>0</v>
      </c>
      <c r="G55" s="23"/>
      <c r="H55" s="23"/>
    </row>
    <row r="56" spans="5:8">
      <c r="E56" s="35" t="s">
        <v>138</v>
      </c>
      <c r="F56" s="40">
        <v>0.15</v>
      </c>
      <c r="G56" s="23"/>
      <c r="H56" s="23"/>
    </row>
    <row r="57" spans="5:8">
      <c r="E57" s="35" t="s">
        <v>116</v>
      </c>
      <c r="F57" s="40">
        <v>0</v>
      </c>
      <c r="G57" s="23"/>
      <c r="H57" s="23"/>
    </row>
    <row r="58" spans="5:8" ht="10.5">
      <c r="E58" s="41" t="s">
        <v>139</v>
      </c>
      <c r="F58" s="42">
        <f>SUM(F54:F57)</f>
        <v>0.15</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0.85</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v>
      </c>
      <c r="F13" s="50" t="s">
        <v>150</v>
      </c>
      <c r="J13" s="35" t="s">
        <v>152</v>
      </c>
      <c r="K13" s="48">
        <v>0.5</v>
      </c>
      <c r="L13" s="50" t="s">
        <v>150</v>
      </c>
    </row>
    <row r="14" spans="2:18" ht="20">
      <c r="D14" s="35" t="s">
        <v>153</v>
      </c>
      <c r="E14" s="48">
        <f>'SP 1 Verdeling EOL'!F56</f>
        <v>0.15</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0.85</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v>
      </c>
      <c r="F33" s="53" t="s">
        <v>184</v>
      </c>
      <c r="J33" s="35" t="s">
        <v>183</v>
      </c>
      <c r="K33" s="48">
        <v>0.49519999999999997</v>
      </c>
      <c r="L33" s="53" t="s">
        <v>184</v>
      </c>
    </row>
    <row r="34" spans="4:12" ht="60">
      <c r="D34" s="35" t="s">
        <v>185</v>
      </c>
      <c r="E34" s="48">
        <f>E14*(1-E27)+E12*E23+E13*E25+E12*E22*E25-E12*E22*E25*E27-E13*E25*E27</f>
        <v>0.15</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6"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9" t="s">
        <v>211</v>
      </c>
      <c r="E26" s="96"/>
      <c r="F26" s="96"/>
      <c r="G26" s="59"/>
    </row>
    <row r="27" spans="2:8" ht="30" customHeight="1">
      <c r="C27" s="55"/>
      <c r="D27" s="89" t="s">
        <v>212</v>
      </c>
      <c r="E27" s="89"/>
      <c r="F27" s="89"/>
      <c r="G27" s="57"/>
    </row>
    <row r="28" spans="2:8" ht="106" customHeight="1">
      <c r="C28" s="55" t="s">
        <v>213</v>
      </c>
      <c r="D28" s="89" t="s">
        <v>214</v>
      </c>
      <c r="E28" s="89"/>
      <c r="F28" s="89"/>
      <c r="G28" s="57"/>
    </row>
    <row r="29" spans="2:8" ht="50.15" customHeight="1">
      <c r="C29" s="55" t="s">
        <v>215</v>
      </c>
      <c r="D29" s="89" t="s">
        <v>216</v>
      </c>
      <c r="E29" s="89"/>
      <c r="F29" s="89"/>
      <c r="G29" s="57"/>
    </row>
    <row r="30" spans="2:8" ht="50.15" customHeight="1">
      <c r="C30" s="55" t="s">
        <v>217</v>
      </c>
      <c r="D30" s="89" t="s">
        <v>218</v>
      </c>
      <c r="E30" s="89"/>
      <c r="F30" s="89"/>
      <c r="G30" s="57"/>
    </row>
    <row r="31" spans="2:8" ht="10.5">
      <c r="C31" s="55" t="s">
        <v>219</v>
      </c>
      <c r="D31" s="89" t="s">
        <v>220</v>
      </c>
      <c r="E31" s="89"/>
      <c r="F31" s="89"/>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1" workbookViewId="0">
      <selection activeCell="F37" sqref="F37"/>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11" thickTop="1">
      <c r="D7" t="s">
        <v>231</v>
      </c>
      <c r="E7" s="70"/>
      <c r="F7" s="70" t="s">
        <v>91</v>
      </c>
    </row>
    <row r="8" spans="2:22" ht="60.5">
      <c r="D8" s="68" t="s">
        <v>232</v>
      </c>
      <c r="E8" s="70"/>
      <c r="F8" s="70" t="s">
        <v>91</v>
      </c>
    </row>
    <row r="10" spans="2:22" ht="15.5" thickBot="1">
      <c r="B10" s="24"/>
      <c r="C10" s="24" t="s">
        <v>55</v>
      </c>
      <c r="D10" s="24" t="s">
        <v>233</v>
      </c>
      <c r="E10" s="24"/>
      <c r="F10" s="24"/>
      <c r="I10" s="25"/>
    </row>
    <row r="12" spans="2:22" ht="10.5">
      <c r="C12" s="55"/>
      <c r="D12" s="89" t="s">
        <v>197</v>
      </c>
      <c r="E12" s="89"/>
      <c r="F12" s="89"/>
      <c r="G12" s="56"/>
    </row>
    <row r="13" spans="2:22" ht="10.5">
      <c r="C13" s="55"/>
      <c r="D13" s="44"/>
      <c r="E13" s="44"/>
      <c r="F13" s="44"/>
      <c r="G13" s="44"/>
    </row>
    <row r="14" spans="2:22" ht="23.5" customHeight="1">
      <c r="C14" s="55" t="s">
        <v>234</v>
      </c>
      <c r="D14" s="89" t="s">
        <v>235</v>
      </c>
      <c r="E14" s="89"/>
      <c r="F14" s="89"/>
      <c r="G14" s="57"/>
    </row>
    <row r="15" spans="2:22" ht="32.5" customHeight="1">
      <c r="C15" s="55" t="s">
        <v>236</v>
      </c>
      <c r="D15" s="89" t="s">
        <v>201</v>
      </c>
      <c r="E15" s="89"/>
      <c r="F15" s="89"/>
      <c r="G15" s="57"/>
    </row>
    <row r="16" spans="2:22" ht="50.5" customHeight="1">
      <c r="C16" s="55" t="s">
        <v>237</v>
      </c>
      <c r="D16" s="89" t="s">
        <v>238</v>
      </c>
      <c r="E16" s="89"/>
      <c r="F16" s="89"/>
      <c r="G16" s="57"/>
    </row>
    <row r="17" spans="2:10" ht="11" thickBot="1">
      <c r="C17" s="55" t="s">
        <v>221</v>
      </c>
      <c r="D17" s="28" t="s">
        <v>239</v>
      </c>
      <c r="E17" s="28" t="s">
        <v>206</v>
      </c>
      <c r="F17" s="28" t="s">
        <v>6</v>
      </c>
      <c r="G17" s="28"/>
      <c r="H17" s="28"/>
    </row>
    <row r="18" spans="2:10" ht="11" thickTop="1">
      <c r="C18" s="55"/>
      <c r="D18" s="70"/>
      <c r="E18" s="23"/>
      <c r="F18" s="23"/>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9" t="s">
        <v>242</v>
      </c>
      <c r="E24" s="89"/>
      <c r="F24" s="89"/>
      <c r="G24" s="57"/>
    </row>
    <row r="25" spans="2:10" ht="10.5">
      <c r="C25" s="55" t="s">
        <v>213</v>
      </c>
      <c r="D25" s="89" t="s">
        <v>243</v>
      </c>
      <c r="E25" s="89"/>
      <c r="F25" s="89"/>
      <c r="G25" s="57"/>
    </row>
    <row r="26" spans="2:10" ht="52" customHeight="1">
      <c r="C26" s="55" t="s">
        <v>215</v>
      </c>
      <c r="D26" s="89" t="s">
        <v>244</v>
      </c>
      <c r="E26" s="89"/>
      <c r="F26" s="89"/>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E24" sqref="E24"/>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9" t="s">
        <v>249</v>
      </c>
      <c r="E9" s="89"/>
      <c r="F9" s="89"/>
    </row>
    <row r="10" spans="2:9" ht="32.5" customHeight="1">
      <c r="C10" s="55" t="s">
        <v>236</v>
      </c>
      <c r="D10" s="89" t="s">
        <v>250</v>
      </c>
      <c r="E10" s="89"/>
      <c r="F10" s="89"/>
    </row>
    <row r="11" spans="2:9" ht="142.5" customHeight="1">
      <c r="C11" s="55" t="s">
        <v>202</v>
      </c>
      <c r="D11" s="89" t="s">
        <v>251</v>
      </c>
      <c r="E11" s="89"/>
      <c r="F11" s="89"/>
      <c r="I11" s="65" t="s">
        <v>252</v>
      </c>
    </row>
    <row r="13" spans="2:9" ht="10.5">
      <c r="C13" s="55" t="s">
        <v>221</v>
      </c>
    </row>
    <row r="14" spans="2:9" ht="11" thickBot="1">
      <c r="D14" s="28" t="s">
        <v>253</v>
      </c>
      <c r="E14" s="28" t="s">
        <v>254</v>
      </c>
      <c r="F14" s="28" t="s">
        <v>255</v>
      </c>
    </row>
    <row r="15" spans="2:9" ht="13.5" thickTop="1">
      <c r="C15" s="60"/>
      <c r="D15" s="82">
        <v>0</v>
      </c>
      <c r="E15" s="70" t="s">
        <v>283</v>
      </c>
      <c r="F15" s="70" t="s">
        <v>284</v>
      </c>
    </row>
    <row r="17" spans="4:6" ht="11" thickBot="1">
      <c r="D17" s="28" t="s">
        <v>256</v>
      </c>
      <c r="E17" s="28" t="s">
        <v>257</v>
      </c>
      <c r="F17" s="28" t="s">
        <v>258</v>
      </c>
    </row>
    <row r="18" spans="4:6" ht="30.5" thickTop="1">
      <c r="D18" s="70" t="s">
        <v>287</v>
      </c>
      <c r="E18" s="80" t="s">
        <v>134</v>
      </c>
      <c r="F18" s="70" t="s">
        <v>288</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CB06E25-B67D-4CD1-B9A3-06EB98741CB8}"/>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2025-11-16T19:14:21Z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